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2597384250\Desktop\"/>
    </mc:Choice>
  </mc:AlternateContent>
  <xr:revisionPtr revIDLastSave="0" documentId="13_ncr:1_{6BC417C4-03C2-4C73-9A1E-FC29D4E0D234}" xr6:coauthVersionLast="47" xr6:coauthVersionMax="47" xr10:uidLastSave="{00000000-0000-0000-0000-000000000000}"/>
  <bookViews>
    <workbookView xWindow="-120" yWindow="-120" windowWidth="29040" windowHeight="15840" xr2:uid="{19F502B2-29B5-47FD-9AD9-F045FCE8A8C1}"/>
  </bookViews>
  <sheets>
    <sheet name="TESTE DE CONSISTÊNCIA" sheetId="3" r:id="rId1"/>
  </sheets>
  <externalReferences>
    <externalReference r:id="rId2"/>
  </externalReferences>
  <definedNames>
    <definedName name="_R1" localSheetId="0">#REF!</definedName>
    <definedName name="_R1">#REF!</definedName>
    <definedName name="conta332313100" localSheetId="0">#REF!</definedName>
    <definedName name="conta33231310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3" l="1"/>
  <c r="C100" i="3"/>
  <c r="F155" i="3"/>
  <c r="E144" i="3"/>
  <c r="E147" i="3" s="1"/>
  <c r="C144" i="3"/>
  <c r="C147" i="3" s="1"/>
  <c r="E150" i="3"/>
  <c r="C150" i="3"/>
  <c r="E136" i="3"/>
  <c r="E135" i="3"/>
  <c r="D137" i="3"/>
  <c r="C137" i="3"/>
  <c r="F129" i="3"/>
  <c r="E130" i="3"/>
  <c r="C130" i="3"/>
  <c r="E122" i="3"/>
  <c r="C122" i="3"/>
  <c r="E116" i="3"/>
  <c r="C116" i="3"/>
  <c r="C109" i="3"/>
  <c r="C106" i="3"/>
  <c r="D102" i="3"/>
  <c r="C96" i="3"/>
  <c r="C97" i="3"/>
  <c r="C86" i="3"/>
  <c r="E86" i="3"/>
  <c r="E68" i="3"/>
  <c r="G68" i="3"/>
  <c r="C68" i="3"/>
  <c r="F62" i="3"/>
  <c r="C62" i="3"/>
  <c r="E53" i="3"/>
  <c r="E51" i="3"/>
  <c r="C54" i="3"/>
  <c r="C44" i="3"/>
  <c r="C40" i="3"/>
  <c r="C37" i="3"/>
  <c r="C23" i="3"/>
  <c r="D12" i="3"/>
  <c r="C8" i="3"/>
  <c r="C9" i="3"/>
  <c r="F63" i="3" l="1"/>
  <c r="F147" i="3"/>
  <c r="E137" i="3"/>
  <c r="D123" i="3"/>
  <c r="E117" i="3"/>
  <c r="C98" i="3"/>
  <c r="C41" i="3"/>
  <c r="C10" i="3"/>
  <c r="C14" i="3" s="1"/>
  <c r="C16" i="3" s="1"/>
  <c r="C28" i="3"/>
  <c r="C30" i="3" s="1"/>
  <c r="C25" i="3"/>
  <c r="C55" i="3"/>
  <c r="F130" i="3"/>
  <c r="F131" i="3" s="1"/>
  <c r="C87" i="3"/>
  <c r="E87" i="3"/>
  <c r="C131" i="3"/>
  <c r="E1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Jully Helena Bandeira e Silva Matos</author>
  </authors>
  <commentList>
    <comment ref="C13" authorId="0" shapeId="0" xr:uid="{21A80F52-A392-4997-9C45-C15F1338E687}">
      <text>
        <r>
          <rPr>
            <b/>
            <sz val="9"/>
            <color indexed="81"/>
            <rFont val="Segoe UI"/>
            <family val="2"/>
          </rPr>
          <t>Jully Helena Bandeira e Silva Matos:</t>
        </r>
        <r>
          <rPr>
            <sz val="9"/>
            <color indexed="81"/>
            <rFont val="Segoe UI"/>
            <family val="2"/>
          </rPr>
          <t xml:space="preserve">
Na conferencia intermediaria usar saldo inicial da conta caixa do balancete (CT -111 - CT 1111240)</t>
        </r>
      </text>
    </comment>
    <comment ref="C26" authorId="0" shapeId="0" xr:uid="{E84DA89C-9E92-4097-AB57-958CED575F73}">
      <text>
        <r>
          <rPr>
            <b/>
            <sz val="9"/>
            <color indexed="81"/>
            <rFont val="Segoe UI"/>
            <family val="2"/>
          </rPr>
          <t>Jully Helena Bandeira e Silva Matos:</t>
        </r>
        <r>
          <rPr>
            <sz val="9"/>
            <color indexed="81"/>
            <rFont val="Segoe UI"/>
            <family val="2"/>
          </rPr>
          <t xml:space="preserve">
Na conferencia intermediaria verificar saldo do (BP - Fechado) exercicio anterior   </t>
        </r>
      </text>
    </comment>
  </commentList>
</comments>
</file>

<file path=xl/sharedStrings.xml><?xml version="1.0" encoding="utf-8"?>
<sst xmlns="http://schemas.openxmlformats.org/spreadsheetml/2006/main" count="218" uniqueCount="156">
  <si>
    <t>Descrição</t>
  </si>
  <si>
    <t>Valor (R$)</t>
  </si>
  <si>
    <t>1. Receita Arrecadada (Balanço Orçamentário)</t>
  </si>
  <si>
    <t>2. Despesas Pagas (Balanço Orçamentário)</t>
  </si>
  <si>
    <t>3. Transfências Financeiras Recebidas + Outras Movimentações Financeiras Recebidas + Recebimentos Extraorçamentários (BF)</t>
  </si>
  <si>
    <t>4. Inscrição de Restos a Pagar Processados e Não Processados (BF)</t>
  </si>
  <si>
    <t>5. Transferências Financeiras Concedidas + Outras Movimentações Financeiras Concedidas + Pagamentos Extraorçamentários (BF)</t>
  </si>
  <si>
    <t>6. Variação da disponibilidade decorrente da execução orçamentária (1-2)</t>
  </si>
  <si>
    <t>7. Variação da disponibilidade decorrente da execução extraorçamentária (3-4-5)</t>
  </si>
  <si>
    <t>8. Variação do período apurada (6+7)</t>
  </si>
  <si>
    <t>UNIDADE</t>
  </si>
  <si>
    <t>CONTA_CONTAB</t>
  </si>
  <si>
    <t>NOME_CONTA</t>
  </si>
  <si>
    <t>ESCRITURAÇÃO</t>
  </si>
  <si>
    <t xml:space="preserve"> ATRIBUTO</t>
  </si>
  <si>
    <t>CT1135*</t>
  </si>
  <si>
    <t xml:space="preserve"> 1. Variação Patrimonial Aumentativa (DVP)</t>
  </si>
  <si>
    <t xml:space="preserve"> 2. Variação Patrimonial Diminutiva (DVP)</t>
  </si>
  <si>
    <t xml:space="preserve"> 3. Resultado Patrimonial apurado no período (1-2) </t>
  </si>
  <si>
    <t xml:space="preserve"> 4. Resultado evidenciado na DVP</t>
  </si>
  <si>
    <t xml:space="preserve"> 5. Resultado (3-4) Confere?: 0 = Sim / Outros valores = Não (inconsistência) </t>
  </si>
  <si>
    <t xml:space="preserve"> 6. Resultados Acumulados (Exercício anterior  no Balanço Patrimonial)</t>
  </si>
  <si>
    <t xml:space="preserve"> 7. Variação dos Ajustes de exercícios anteriores (Exercício Atual no Balanço Patrimonial¹)</t>
  </si>
  <si>
    <t xml:space="preserve"> 8. Resultados Acumulados apurado no período (3+6+7) </t>
  </si>
  <si>
    <t xml:space="preserve"> 9. Resultados Acumulados demonstrado no Balanço Patrimonial</t>
  </si>
  <si>
    <t xml:space="preserve"> 10. Resultado (8-9) Confere?: 0 = Sim / Outros valores = Não (inconsistência) </t>
  </si>
  <si>
    <t xml:space="preserve"> 1. Ativo Financeiro (Balanço Patrimonial)</t>
  </si>
  <si>
    <t xml:space="preserve"> 2. Ativo Permanente (Balanço Patrimonial)</t>
  </si>
  <si>
    <t xml:space="preserve"> 3. Ativo Total de acordo com a Lei nº 4.320/1964 (1+2)</t>
  </si>
  <si>
    <t xml:space="preserve"> 4. Ativo Circulante (Balanço Patrimonial - Quadro Principal)</t>
  </si>
  <si>
    <t xml:space="preserve"> 5. Ativo Não Circulante  (Balanço Patrimonial - Quadro Principal)</t>
  </si>
  <si>
    <t xml:space="preserve"> 6. Ativo Total de acordo com o MCASP (4+5)</t>
  </si>
  <si>
    <t xml:space="preserve"> 7. Resultado (3-6) Confere?: 0 = Sim / Outros valores = Não (inconsistência) </t>
  </si>
  <si>
    <t xml:space="preserve"> 8. Passivo Financeiro (Balanço Patrimonial)</t>
  </si>
  <si>
    <t xml:space="preserve"> 9. Passivo Permanente (Balanço Patrimonial)</t>
  </si>
  <si>
    <t xml:space="preserve"> 10. Passivo Total de acordo com a Lei nº 4.320/1964 (8+9)</t>
  </si>
  <si>
    <t xml:space="preserve"> 11. Passivo Circulante (Balanço Patrimonial - Quadro Principal)</t>
  </si>
  <si>
    <t xml:space="preserve"> 12. Passivo Não Circulante (Balanço Patrimonial - Quadro Principal)</t>
  </si>
  <si>
    <t xml:space="preserve"> 13. Restos a Pagar Não Processados a liquidar (Balanço Orçamentário, RPNP a liquidar = colunas a+b-c-e)</t>
  </si>
  <si>
    <t xml:space="preserve"> 14. Restos a Pagar Não Processados inscritos no exercício (Balanço Financeiro)</t>
  </si>
  <si>
    <t xml:space="preserve"> 15. Restos a Pagar Não Processados Em Liquidação (Balancete)</t>
  </si>
  <si>
    <t>Essa linha quando for intermediário olhar a conta de empenho em liquidação 622920102 que será inscrito em RPNP</t>
  </si>
  <si>
    <t>NATUREZA</t>
  </si>
  <si>
    <t>FONTE</t>
  </si>
  <si>
    <t>FONTE_DETALHADA</t>
  </si>
  <si>
    <t>FD</t>
  </si>
  <si>
    <t>FUNÇÃO</t>
  </si>
  <si>
    <t>SUBFUNÇÃO</t>
  </si>
  <si>
    <t>CT6312*</t>
  </si>
  <si>
    <t>CT63172*</t>
  </si>
  <si>
    <t xml:space="preserve"> 16. Passivo Total de acordo com o MCASP ajustado em razão dos RP não processados (11+12+13+14-15)</t>
  </si>
  <si>
    <t xml:space="preserve"> 17. Resultado (10-16) Confere?: 0 = Sim / Outros valores = Não (inconsistência) </t>
  </si>
  <si>
    <t>Quadro dos Ativos e Passivos Financeiros e Permanentes</t>
  </si>
  <si>
    <t>=</t>
  </si>
  <si>
    <t>Quadro do Superávit/Déficit Financeiro</t>
  </si>
  <si>
    <t>Ativo Financeiro</t>
  </si>
  <si>
    <t>Total das Fontes de Recursos</t>
  </si>
  <si>
    <t>Passivo Financeiro</t>
  </si>
  <si>
    <t>Total (a)</t>
  </si>
  <si>
    <t>Total (b)</t>
  </si>
  <si>
    <t xml:space="preserve">Resultado (a-b) Confere?: 0 = Sim / Outros valores = Não (inconsistência) </t>
  </si>
  <si>
    <t>Balanço Patrimonial</t>
  </si>
  <si>
    <t>DFC</t>
  </si>
  <si>
    <t xml:space="preserve">Balanço Financeiro </t>
  </si>
  <si>
    <t>Caixas e Equivalentes de Caixa</t>
  </si>
  <si>
    <t>Total</t>
  </si>
  <si>
    <t>Balanço Orçamentário</t>
  </si>
  <si>
    <t>Demonstração dos Fluxos de Caixa</t>
  </si>
  <si>
    <t>Receita Tributária</t>
  </si>
  <si>
    <t>Receita de Contribuições</t>
  </si>
  <si>
    <t>Receita Patrimonial</t>
  </si>
  <si>
    <t>Remuneração das Disponibilidades</t>
  </si>
  <si>
    <t>Receita Agropecuária</t>
  </si>
  <si>
    <t>Receita Industrial</t>
  </si>
  <si>
    <t>Receita de Serviços</t>
  </si>
  <si>
    <t>Transferências Correntes</t>
  </si>
  <si>
    <t>Transferências correntes recebidas</t>
  </si>
  <si>
    <t>Transferências de Capital</t>
  </si>
  <si>
    <t>Outras Receitas Correntes</t>
  </si>
  <si>
    <t>Outras Receitas Derivadas e Originárias</t>
  </si>
  <si>
    <t>Outras receitas de Capital</t>
  </si>
  <si>
    <t xml:space="preserve">Outros ingressos de financiamentos </t>
  </si>
  <si>
    <t>Operações de Crédito</t>
  </si>
  <si>
    <t>Alienação de Bens</t>
  </si>
  <si>
    <t>Teste ===&gt;</t>
  </si>
  <si>
    <t>Distorção ===&gt;</t>
  </si>
  <si>
    <t xml:space="preserve"> 1. Receita Arrecadada (Balanço Orçamentário)</t>
  </si>
  <si>
    <t xml:space="preserve"> 2. Despesas Pagas (Balanço Orçamentário)</t>
  </si>
  <si>
    <t xml:space="preserve"> 3. Transfências Financeiras Recebidas + Outras Movimentações Financeiras Recebidas + Recebimentos Extraorçamentários (BF)</t>
  </si>
  <si>
    <t>4. Transfências Financeiras Concedidas + Outras Movimentações Financeiras Concedidas + PagamentoS Extraorçamentários (BF)</t>
  </si>
  <si>
    <t>5. Inscrição de Restos a Pagar Processados e Não Processados</t>
  </si>
  <si>
    <t>9. Geração Líquida de Caixa e Equivalente de Caixa (DFC)</t>
  </si>
  <si>
    <t>10. Geração Líquida de Valores Restituíveis (apurada no Balanço Patrimonial*)</t>
  </si>
  <si>
    <t xml:space="preserve">11. Resultado (8-9-10) Confere?: 0 = Sim / Outros valores = Não (inconsistência) </t>
  </si>
  <si>
    <t>12. Caixa e Equivalente de Caixa Inicial (Balanço Patrimonial .SF do Exercício anterior)</t>
  </si>
  <si>
    <t xml:space="preserve">13. Caixa e Equivalente de Caixa Inicial (DFC . SF do Exercício Anterior) </t>
  </si>
  <si>
    <t xml:space="preserve">14. Resultado (12-13) Confere?: 0 = Sim / Outros valores = Não (inconsistência) </t>
  </si>
  <si>
    <t>15. Caixa e Equivalente de Caixa Final (Balanço Patrimonial - SF Exercício Atual)</t>
  </si>
  <si>
    <t xml:space="preserve">16. Caixa e Equivalente de Caixa Final (DFC - SF Exercício Atual) </t>
  </si>
  <si>
    <t xml:space="preserve">17. Resultado (15-16) Confere?: 0 = Sim / Outros valores = Não (inconsistência) </t>
  </si>
  <si>
    <t>Balanço Financeiro</t>
  </si>
  <si>
    <t>Receita Correntes (I)</t>
  </si>
  <si>
    <t>Recursos Não Vinculados</t>
  </si>
  <si>
    <t>Receitas de Capital (II)</t>
  </si>
  <si>
    <t xml:space="preserve">Recursos Vinculada </t>
  </si>
  <si>
    <t>Teste 10 - Restos a Pagar inscritos no exercício financeiro base (Balanço Orçamentário x Balanço Financeiro)</t>
  </si>
  <si>
    <t>DADOS DO BALANÇO</t>
  </si>
  <si>
    <t>DESPESAS EMPENHADAS</t>
  </si>
  <si>
    <t>DESPESAS LIQUIDADAS</t>
  </si>
  <si>
    <t>DESPESAS PAGAS</t>
  </si>
  <si>
    <t>R P NÃO PROCESSADOS</t>
  </si>
  <si>
    <t>R P PROCESSADOS</t>
  </si>
  <si>
    <t>RP TOTAL</t>
  </si>
  <si>
    <t>Balanço Orçamentário (empenhado menos liquidado)</t>
  </si>
  <si>
    <t>Balanço Orçamentário (liquidado menos pago)</t>
  </si>
  <si>
    <t>Distorção</t>
  </si>
  <si>
    <t>Teste 11 - Restos a Pagar pagos no exercício financeiro base (Balanço Orçamentário x Balanço Financeiro)</t>
  </si>
  <si>
    <t>TIPO DE RESTOS A PAGAR</t>
  </si>
  <si>
    <t xml:space="preserve">BALANÇO ORÇAMENTÁRIO </t>
  </si>
  <si>
    <t xml:space="preserve">BALANÇO FINANCEIRO </t>
  </si>
  <si>
    <t>RP Não Processados</t>
  </si>
  <si>
    <t>RP Processados</t>
  </si>
  <si>
    <t>Teste 12 - Restos a Pagar não Processados de anos anteriores (Balanço Orçamentário x Balanço Financeiro)</t>
  </si>
  <si>
    <t>BALANÇO ORÇAMENTÁRIO</t>
  </si>
  <si>
    <t>Inscritos em Exercícios Anteriores</t>
  </si>
  <si>
    <t>Liquidados</t>
  </si>
  <si>
    <t>Inscritos em 31.12 do ano anterior</t>
  </si>
  <si>
    <t>Pagos</t>
  </si>
  <si>
    <t>Total Inscritos</t>
  </si>
  <si>
    <t>Liquidados a Pagar</t>
  </si>
  <si>
    <t>Cancelados</t>
  </si>
  <si>
    <t>Saldo</t>
  </si>
  <si>
    <t>A Liquidar</t>
  </si>
  <si>
    <t>BALANÇO FINANCEIRO</t>
  </si>
  <si>
    <t>Inscrição de RPNP em 31.12 do ano anterior</t>
  </si>
  <si>
    <t>Pagamento de RPNP no ano corrente</t>
  </si>
  <si>
    <t>Teste 13 - Inscrição dos Restos a Pagar Processados do ano anterior (Balanço Orçamentário x Balanço Financeiro)</t>
  </si>
  <si>
    <t>Inscrição de RPP em 31.12 do ano anterior (BO)</t>
  </si>
  <si>
    <t>Inscrição de RPP em 31.12 do ano anterior (BF)</t>
  </si>
  <si>
    <t xml:space="preserve">Teste 01 - Saldo da conta Caixa e Equivalente de Caixa </t>
  </si>
  <si>
    <t xml:space="preserve">Teste 02 - Saldo dos resultados acumulados  </t>
  </si>
  <si>
    <t xml:space="preserve">Teste 03 - Quadro dos Ativos e Passivos Financeiros e Permanentes x Balanço Patrimonial  </t>
  </si>
  <si>
    <t xml:space="preserve">Teste 04 - Quadro dos ativos e passivos financeiros e permanentes x quadro do superávit/déficit financeiro  </t>
  </si>
  <si>
    <t xml:space="preserve">Teste 05 - Balanço Patrimonial x DFC x Balanço Financeiro </t>
  </si>
  <si>
    <t xml:space="preserve">Teste 06 - Balanço Orçamentário x Demonstração dos Fluxos de Caixa  </t>
  </si>
  <si>
    <t>Transferências Intragovernamentais (Saldo do quadro das transf. Da DFC)</t>
  </si>
  <si>
    <t xml:space="preserve">Teste 07 - Saldo da Demonstração dos Fluxos de Caixa </t>
  </si>
  <si>
    <t xml:space="preserve">Teste 08 - Receitas Realizadas </t>
  </si>
  <si>
    <t xml:space="preserve">Teste 09 - Balanço Patrimonial </t>
  </si>
  <si>
    <t>Ativo</t>
  </si>
  <si>
    <t>Passivo</t>
  </si>
  <si>
    <t>Patrimônio Líquido</t>
  </si>
  <si>
    <t>9. Saldo Inicial de Caixa e Equiv. de Caixa (SF do Balanço Patrimonial do exerc. anterior)</t>
  </si>
  <si>
    <t>10. Saldo Final de Caixa e Equiv. de Caixa apurado (8-9+10)</t>
  </si>
  <si>
    <t>11. Saldo Final de Caixa e Equiv. de Caixa demonstrado no Balanço Patrimonial</t>
  </si>
  <si>
    <t xml:space="preserve">12. Resultado (11-12) Confere?: 0 = Sim / Outros valores = Não (inconsistência)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</si>
</sst>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theme="4" tint="-0.249977111117893"/>
      <name val="Aptos Narrow"/>
      <family val="2"/>
      <scheme val="minor"/>
    </font>
    <font>
      <sz val="10"/>
      <color theme="4" tint="-0.249977111117893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43" fontId="6" fillId="2" borderId="0" xfId="1" applyFont="1" applyFill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vertical="center"/>
    </xf>
    <xf numFmtId="4" fontId="7" fillId="3" borderId="0" xfId="0" applyNumberFormat="1" applyFont="1" applyFill="1" applyAlignment="1">
      <alignment vertical="center" wrapText="1"/>
    </xf>
    <xf numFmtId="4" fontId="7" fillId="3" borderId="0" xfId="3" applyNumberFormat="1" applyFont="1" applyFill="1" applyAlignment="1" applyProtection="1">
      <alignment vertical="center" wrapText="1"/>
    </xf>
    <xf numFmtId="4" fontId="7" fillId="3" borderId="0" xfId="0" applyNumberFormat="1" applyFont="1" applyFill="1" applyAlignment="1">
      <alignment wrapText="1"/>
    </xf>
    <xf numFmtId="4" fontId="7" fillId="3" borderId="0" xfId="0" applyNumberFormat="1" applyFont="1" applyFill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6" fillId="2" borderId="0" xfId="0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4" fontId="7" fillId="3" borderId="0" xfId="3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3" fontId="6" fillId="0" borderId="0" xfId="1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3" fontId="6" fillId="2" borderId="0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3" fontId="5" fillId="2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43" fontId="5" fillId="0" borderId="0" xfId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vertical="center"/>
    </xf>
    <xf numFmtId="0" fontId="5" fillId="2" borderId="0" xfId="0" applyFont="1" applyFill="1" applyAlignment="1">
      <alignment vertical="center" wrapText="1"/>
    </xf>
    <xf numFmtId="43" fontId="5" fillId="2" borderId="0" xfId="1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/>
    </xf>
    <xf numFmtId="43" fontId="8" fillId="0" borderId="0" xfId="1" applyFont="1" applyFill="1" applyAlignment="1">
      <alignment vertical="center"/>
    </xf>
    <xf numFmtId="43" fontId="8" fillId="0" borderId="0" xfId="1" applyFont="1" applyFill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3" fontId="5" fillId="2" borderId="2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5 2" xfId="2" xr:uid="{7C5C4254-5F27-42A9-B1B9-B46786FDE066}"/>
    <cellStyle name="Vírgula" xfId="1" builtinId="3"/>
    <cellStyle name="Vírgula 5" xfId="3" xr:uid="{E22A91E0-463C-44F2-BEFF-4A9D787B6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UZE\Balan&#231;o%20Geral%202024\DEMONSTRATIVOS%20CONT&#193;BEIS%20-%202024%20-%20NOVO.xlsm" TargetMode="External"/><Relationship Id="rId1" Type="http://schemas.openxmlformats.org/officeDocument/2006/relationships/externalLinkPath" Target="file:///I:\SUZE\Balan&#231;o%20Geral%202024\DEMONSTRATIVOS%20CONT&#193;BEIS%20-%202024%20-%20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INEL"/>
      <sheetName val="Balancete de Verificação (ANO1)"/>
      <sheetName val="Balancete de Verificação (12)"/>
      <sheetName val="Balancete de Encerramento (13)"/>
      <sheetName val="Anexo 10 - Receita"/>
      <sheetName val="Quadro Demosnt. Despesa"/>
      <sheetName val="Demonst. de Restos a Pagar"/>
      <sheetName val="SUPERAVIT"/>
      <sheetName val="DISPONIBILIDADE DE CAIXA"/>
      <sheetName val="Unidades Gestoras"/>
      <sheetName val="Balan. Patrimonial"/>
      <sheetName val="Balan. Financeiro (Mod. Novo)"/>
      <sheetName val="DFC"/>
      <sheetName val="DMPL"/>
      <sheetName val="DVP "/>
      <sheetName val="BALANÇO ORÇAMENTÁRIO"/>
      <sheetName val="Demons. Dívida Flutuante"/>
      <sheetName val="TESTE DE CONSISTÊNCIA"/>
      <sheetName val="CONFERÊNCIA SUPERÁVIT"/>
      <sheetName val="Balan. Financeiro (Mod. Anti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J2" t="str">
            <v>CONSOLIDADO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F33E-A415-4792-8E48-8C0F00B812B7}">
  <sheetPr codeName="Planilha15">
    <tabColor rgb="FF00B050"/>
  </sheetPr>
  <dimension ref="A1:K158"/>
  <sheetViews>
    <sheetView showGridLines="0" tabSelected="1" topLeftCell="B81" zoomScaleNormal="100" workbookViewId="0">
      <selection activeCell="D104" sqref="D104"/>
    </sheetView>
  </sheetViews>
  <sheetFormatPr defaultRowHeight="13.5" outlineLevelRow="1" x14ac:dyDescent="0.25"/>
  <cols>
    <col min="1" max="1" width="0" style="24" hidden="1" customWidth="1"/>
    <col min="2" max="2" width="75.42578125" style="25" customWidth="1"/>
    <col min="3" max="3" width="27.28515625" style="24" customWidth="1"/>
    <col min="4" max="4" width="26.28515625" style="24" customWidth="1"/>
    <col min="5" max="5" width="32.7109375" style="24" bestFit="1" customWidth="1"/>
    <col min="6" max="6" width="18.140625" style="24" customWidth="1"/>
    <col min="7" max="7" width="28.42578125" style="24" customWidth="1"/>
    <col min="8" max="16384" width="9.140625" style="24"/>
  </cols>
  <sheetData>
    <row r="1" spans="1:8" x14ac:dyDescent="0.25">
      <c r="A1" s="24">
        <v>1</v>
      </c>
      <c r="B1" s="70" t="s">
        <v>139</v>
      </c>
      <c r="C1" s="70"/>
    </row>
    <row r="2" spans="1:8" x14ac:dyDescent="0.25">
      <c r="A2" s="24">
        <v>2</v>
      </c>
      <c r="B2" s="29" t="s">
        <v>0</v>
      </c>
      <c r="C2" s="30" t="s">
        <v>1</v>
      </c>
    </row>
    <row r="3" spans="1:8" s="31" customFormat="1" x14ac:dyDescent="0.25">
      <c r="A3" s="31">
        <v>3</v>
      </c>
      <c r="B3" s="32" t="s">
        <v>2</v>
      </c>
      <c r="C3" s="33"/>
    </row>
    <row r="4" spans="1:8" s="31" customFormat="1" x14ac:dyDescent="0.25">
      <c r="A4" s="31">
        <v>4</v>
      </c>
      <c r="B4" s="34" t="s">
        <v>3</v>
      </c>
      <c r="C4" s="35"/>
    </row>
    <row r="5" spans="1:8" s="31" customFormat="1" ht="27" x14ac:dyDescent="0.25">
      <c r="A5" s="31">
        <v>5</v>
      </c>
      <c r="B5" s="32" t="s">
        <v>4</v>
      </c>
      <c r="C5" s="33"/>
    </row>
    <row r="6" spans="1:8" s="31" customFormat="1" x14ac:dyDescent="0.25">
      <c r="A6" s="31">
        <v>6</v>
      </c>
      <c r="B6" s="34" t="s">
        <v>5</v>
      </c>
      <c r="C6" s="35"/>
    </row>
    <row r="7" spans="1:8" s="31" customFormat="1" ht="27" x14ac:dyDescent="0.25">
      <c r="A7" s="31">
        <v>7</v>
      </c>
      <c r="B7" s="32" t="s">
        <v>6</v>
      </c>
      <c r="C7" s="33"/>
    </row>
    <row r="8" spans="1:8" s="31" customFormat="1" x14ac:dyDescent="0.25">
      <c r="A8" s="31">
        <v>8</v>
      </c>
      <c r="B8" s="36" t="s">
        <v>7</v>
      </c>
      <c r="C8" s="37">
        <f>C3-C4</f>
        <v>0</v>
      </c>
    </row>
    <row r="9" spans="1:8" s="31" customFormat="1" x14ac:dyDescent="0.25">
      <c r="A9" s="31">
        <v>9</v>
      </c>
      <c r="B9" s="38" t="s">
        <v>8</v>
      </c>
      <c r="C9" s="39">
        <f>$C$5-$C$6-$C$7</f>
        <v>0</v>
      </c>
    </row>
    <row r="10" spans="1:8" s="31" customFormat="1" x14ac:dyDescent="0.25">
      <c r="A10" s="31">
        <v>10</v>
      </c>
      <c r="B10" s="36" t="s">
        <v>9</v>
      </c>
      <c r="C10" s="37">
        <f>C8+C9</f>
        <v>0</v>
      </c>
    </row>
    <row r="11" spans="1:8" hidden="1" outlineLevel="1" x14ac:dyDescent="0.25">
      <c r="B11" s="34"/>
      <c r="C11" s="35"/>
      <c r="D11" s="24" t="s">
        <v>10</v>
      </c>
      <c r="E11" s="24" t="s">
        <v>11</v>
      </c>
      <c r="F11" s="24" t="s">
        <v>12</v>
      </c>
      <c r="G11" s="24" t="s">
        <v>13</v>
      </c>
      <c r="H11" s="24" t="s">
        <v>14</v>
      </c>
    </row>
    <row r="12" spans="1:8" hidden="1" outlineLevel="1" x14ac:dyDescent="0.25">
      <c r="B12" s="32"/>
      <c r="C12" s="33"/>
      <c r="D12" s="24" t="str">
        <f>IF('[1]Balan. Patrimonial'!$J$2="CONSOLIDADO","&lt;&gt;TUDO",'[1]Balan. Patrimonial'!$J$2)</f>
        <v>&lt;&gt;TUDO</v>
      </c>
      <c r="E12" s="24" t="s">
        <v>15</v>
      </c>
    </row>
    <row r="13" spans="1:8" s="31" customFormat="1" collapsed="1" x14ac:dyDescent="0.25">
      <c r="A13" s="31">
        <v>12</v>
      </c>
      <c r="B13" s="34" t="s">
        <v>152</v>
      </c>
      <c r="C13" s="35"/>
      <c r="D13" s="40"/>
    </row>
    <row r="14" spans="1:8" s="31" customFormat="1" x14ac:dyDescent="0.25">
      <c r="A14" s="31">
        <v>13</v>
      </c>
      <c r="B14" s="38" t="s">
        <v>153</v>
      </c>
      <c r="C14" s="39">
        <f>C10+C13</f>
        <v>0</v>
      </c>
      <c r="D14" s="41"/>
    </row>
    <row r="15" spans="1:8" s="31" customFormat="1" x14ac:dyDescent="0.25">
      <c r="A15" s="31">
        <v>14</v>
      </c>
      <c r="B15" s="34" t="s">
        <v>154</v>
      </c>
      <c r="C15" s="35"/>
      <c r="D15" s="42"/>
    </row>
    <row r="16" spans="1:8" x14ac:dyDescent="0.25">
      <c r="A16" s="24">
        <v>15</v>
      </c>
      <c r="B16" s="43" t="s">
        <v>155</v>
      </c>
      <c r="C16" s="44">
        <f>C14-C15</f>
        <v>0</v>
      </c>
      <c r="D16" s="45"/>
    </row>
    <row r="19" spans="1:3" x14ac:dyDescent="0.25">
      <c r="A19" s="24">
        <v>16</v>
      </c>
      <c r="B19" s="70" t="s">
        <v>140</v>
      </c>
      <c r="C19" s="70"/>
    </row>
    <row r="20" spans="1:3" x14ac:dyDescent="0.25">
      <c r="A20" s="24">
        <v>17</v>
      </c>
      <c r="B20" s="29" t="s">
        <v>0</v>
      </c>
      <c r="C20" s="3" t="s">
        <v>1</v>
      </c>
    </row>
    <row r="21" spans="1:3" x14ac:dyDescent="0.25">
      <c r="A21" s="24">
        <v>18</v>
      </c>
      <c r="B21" s="46" t="s">
        <v>16</v>
      </c>
      <c r="C21" s="47"/>
    </row>
    <row r="22" spans="1:3" x14ac:dyDescent="0.25">
      <c r="A22" s="24">
        <v>19</v>
      </c>
      <c r="B22" s="9" t="s">
        <v>17</v>
      </c>
      <c r="C22" s="48"/>
    </row>
    <row r="23" spans="1:3" x14ac:dyDescent="0.25">
      <c r="A23" s="24">
        <v>20</v>
      </c>
      <c r="B23" s="49" t="s">
        <v>18</v>
      </c>
      <c r="C23" s="50">
        <f>C21-C22</f>
        <v>0</v>
      </c>
    </row>
    <row r="24" spans="1:3" x14ac:dyDescent="0.25">
      <c r="A24" s="24">
        <v>21</v>
      </c>
      <c r="B24" s="9" t="s">
        <v>19</v>
      </c>
      <c r="C24" s="48"/>
    </row>
    <row r="25" spans="1:3" x14ac:dyDescent="0.25">
      <c r="A25" s="24">
        <v>22</v>
      </c>
      <c r="B25" s="49" t="s">
        <v>20</v>
      </c>
      <c r="C25" s="50">
        <f>C23-C24</f>
        <v>0</v>
      </c>
    </row>
    <row r="26" spans="1:3" x14ac:dyDescent="0.25">
      <c r="A26" s="24">
        <v>23</v>
      </c>
      <c r="B26" s="9" t="s">
        <v>21</v>
      </c>
      <c r="C26" s="48"/>
    </row>
    <row r="27" spans="1:3" x14ac:dyDescent="0.25">
      <c r="A27" s="24">
        <v>24</v>
      </c>
      <c r="B27" s="46" t="s">
        <v>22</v>
      </c>
      <c r="C27" s="47"/>
    </row>
    <row r="28" spans="1:3" x14ac:dyDescent="0.25">
      <c r="A28" s="24">
        <v>25</v>
      </c>
      <c r="B28" s="51" t="s">
        <v>23</v>
      </c>
      <c r="C28" s="52">
        <f>C23+C26+C27</f>
        <v>0</v>
      </c>
    </row>
    <row r="29" spans="1:3" x14ac:dyDescent="0.25">
      <c r="A29" s="24">
        <v>26</v>
      </c>
      <c r="B29" s="46" t="s">
        <v>24</v>
      </c>
      <c r="C29" s="47"/>
    </row>
    <row r="30" spans="1:3" x14ac:dyDescent="0.25">
      <c r="A30" s="24">
        <v>27</v>
      </c>
      <c r="B30" s="53" t="s">
        <v>25</v>
      </c>
      <c r="C30" s="54">
        <f>C28-C29</f>
        <v>0</v>
      </c>
    </row>
    <row r="33" spans="1:5" x14ac:dyDescent="0.25">
      <c r="A33" s="24">
        <v>28</v>
      </c>
      <c r="B33" s="70" t="s">
        <v>141</v>
      </c>
      <c r="C33" s="70"/>
    </row>
    <row r="34" spans="1:5" x14ac:dyDescent="0.25">
      <c r="A34" s="24">
        <v>29</v>
      </c>
      <c r="B34" s="29" t="s">
        <v>0</v>
      </c>
      <c r="C34" s="3" t="s">
        <v>1</v>
      </c>
    </row>
    <row r="35" spans="1:5" x14ac:dyDescent="0.25">
      <c r="A35" s="24">
        <v>30</v>
      </c>
      <c r="B35" s="46" t="s">
        <v>26</v>
      </c>
      <c r="C35" s="47"/>
    </row>
    <row r="36" spans="1:5" x14ac:dyDescent="0.25">
      <c r="A36" s="24">
        <v>31</v>
      </c>
      <c r="B36" s="9" t="s">
        <v>27</v>
      </c>
      <c r="C36" s="48"/>
    </row>
    <row r="37" spans="1:5" x14ac:dyDescent="0.25">
      <c r="A37" s="24">
        <v>32</v>
      </c>
      <c r="B37" s="49" t="s">
        <v>28</v>
      </c>
      <c r="C37" s="50">
        <f>C35+C36</f>
        <v>0</v>
      </c>
    </row>
    <row r="38" spans="1:5" x14ac:dyDescent="0.25">
      <c r="A38" s="24">
        <v>33</v>
      </c>
      <c r="B38" s="9" t="s">
        <v>29</v>
      </c>
      <c r="C38" s="48"/>
    </row>
    <row r="39" spans="1:5" x14ac:dyDescent="0.25">
      <c r="A39" s="24">
        <v>34</v>
      </c>
      <c r="B39" s="46" t="s">
        <v>30</v>
      </c>
      <c r="C39" s="47"/>
    </row>
    <row r="40" spans="1:5" x14ac:dyDescent="0.25">
      <c r="A40" s="24">
        <v>35</v>
      </c>
      <c r="B40" s="51" t="s">
        <v>31</v>
      </c>
      <c r="C40" s="52">
        <f>C38+C39</f>
        <v>0</v>
      </c>
    </row>
    <row r="41" spans="1:5" x14ac:dyDescent="0.25">
      <c r="A41" s="24">
        <v>36</v>
      </c>
      <c r="B41" s="49" t="s">
        <v>32</v>
      </c>
      <c r="C41" s="50">
        <f>C37-C40</f>
        <v>0</v>
      </c>
    </row>
    <row r="42" spans="1:5" x14ac:dyDescent="0.25">
      <c r="A42" s="24">
        <v>37</v>
      </c>
      <c r="B42" s="9" t="s">
        <v>33</v>
      </c>
      <c r="C42" s="48"/>
    </row>
    <row r="43" spans="1:5" x14ac:dyDescent="0.25">
      <c r="A43" s="24">
        <v>38</v>
      </c>
      <c r="B43" s="46" t="s">
        <v>34</v>
      </c>
      <c r="C43" s="47"/>
    </row>
    <row r="44" spans="1:5" x14ac:dyDescent="0.25">
      <c r="A44" s="24">
        <v>39</v>
      </c>
      <c r="B44" s="9" t="s">
        <v>35</v>
      </c>
      <c r="C44" s="48">
        <f>C42+C43</f>
        <v>0</v>
      </c>
    </row>
    <row r="45" spans="1:5" x14ac:dyDescent="0.25">
      <c r="A45" s="24">
        <v>40</v>
      </c>
      <c r="B45" s="46" t="s">
        <v>36</v>
      </c>
      <c r="C45" s="47"/>
    </row>
    <row r="46" spans="1:5" x14ac:dyDescent="0.25">
      <c r="A46" s="24">
        <v>41</v>
      </c>
      <c r="B46" s="9" t="s">
        <v>37</v>
      </c>
      <c r="C46" s="48"/>
    </row>
    <row r="47" spans="1:5" ht="27" x14ac:dyDescent="0.25">
      <c r="A47" s="24">
        <v>42</v>
      </c>
      <c r="B47" s="49" t="s">
        <v>38</v>
      </c>
      <c r="C47" s="50"/>
      <c r="D47" s="55"/>
      <c r="E47" s="55"/>
    </row>
    <row r="48" spans="1:5" x14ac:dyDescent="0.25">
      <c r="A48" s="24">
        <v>43</v>
      </c>
      <c r="B48" s="9" t="s">
        <v>39</v>
      </c>
      <c r="C48" s="48"/>
      <c r="D48" s="55"/>
      <c r="E48" s="55"/>
    </row>
    <row r="49" spans="1:11" x14ac:dyDescent="0.25">
      <c r="A49" s="24">
        <v>44</v>
      </c>
      <c r="B49" s="46" t="s">
        <v>40</v>
      </c>
      <c r="C49" s="47"/>
      <c r="D49" s="31" t="s">
        <v>41</v>
      </c>
      <c r="E49" s="56"/>
      <c r="F49" s="31"/>
      <c r="G49" s="31"/>
    </row>
    <row r="50" spans="1:11" ht="15.75" hidden="1" customHeight="1" outlineLevel="1" x14ac:dyDescent="0.25">
      <c r="B50" s="9"/>
      <c r="C50" s="48"/>
      <c r="D50" s="55" t="s">
        <v>11</v>
      </c>
      <c r="E50" s="55" t="s">
        <v>10</v>
      </c>
      <c r="F50" s="24" t="s">
        <v>42</v>
      </c>
      <c r="G50" s="24" t="s">
        <v>43</v>
      </c>
      <c r="H50" s="24" t="s">
        <v>44</v>
      </c>
      <c r="I50" s="24" t="s">
        <v>45</v>
      </c>
      <c r="J50" s="24" t="s">
        <v>46</v>
      </c>
      <c r="K50" s="24" t="s">
        <v>47</v>
      </c>
    </row>
    <row r="51" spans="1:11" ht="15.75" hidden="1" customHeight="1" outlineLevel="1" x14ac:dyDescent="0.25">
      <c r="B51" s="46"/>
      <c r="C51" s="47"/>
      <c r="D51" s="55" t="s">
        <v>48</v>
      </c>
      <c r="E51" s="55" t="str">
        <f>IF('[1]Balan. Patrimonial'!$J$2="CONSOLIDADO","&lt;&gt;TUDO",'[1]Balan. Patrimonial'!$J$2)</f>
        <v>&lt;&gt;TUDO</v>
      </c>
    </row>
    <row r="52" spans="1:11" ht="15.75" hidden="1" customHeight="1" outlineLevel="1" x14ac:dyDescent="0.25">
      <c r="B52" s="9"/>
      <c r="C52" s="48"/>
      <c r="D52" s="55" t="s">
        <v>11</v>
      </c>
      <c r="E52" s="55" t="s">
        <v>10</v>
      </c>
      <c r="F52" s="24" t="s">
        <v>42</v>
      </c>
      <c r="G52" s="24" t="s">
        <v>43</v>
      </c>
      <c r="H52" s="24" t="s">
        <v>44</v>
      </c>
      <c r="I52" s="24" t="s">
        <v>45</v>
      </c>
      <c r="J52" s="24" t="s">
        <v>46</v>
      </c>
      <c r="K52" s="24" t="s">
        <v>47</v>
      </c>
    </row>
    <row r="53" spans="1:11" ht="15.75" hidden="1" customHeight="1" outlineLevel="1" x14ac:dyDescent="0.25">
      <c r="B53" s="46"/>
      <c r="C53" s="47"/>
      <c r="D53" s="55" t="s">
        <v>49</v>
      </c>
      <c r="E53" s="55" t="str">
        <f>IF('[1]Balan. Patrimonial'!$J$2="CONSOLIDADO","&lt;&gt;TUDO",'[1]Balan. Patrimonial'!$J$2)</f>
        <v>&lt;&gt;TUDO</v>
      </c>
    </row>
    <row r="54" spans="1:11" ht="27" collapsed="1" x14ac:dyDescent="0.25">
      <c r="A54" s="24">
        <v>45</v>
      </c>
      <c r="B54" s="51" t="s">
        <v>50</v>
      </c>
      <c r="C54" s="52">
        <f>C45+C46+C47+C48-C49</f>
        <v>0</v>
      </c>
      <c r="D54" s="55"/>
      <c r="E54" s="55"/>
    </row>
    <row r="55" spans="1:11" x14ac:dyDescent="0.25">
      <c r="A55" s="24">
        <v>46</v>
      </c>
      <c r="B55" s="57" t="s">
        <v>51</v>
      </c>
      <c r="C55" s="13">
        <f>C44-C54</f>
        <v>0</v>
      </c>
    </row>
    <row r="56" spans="1:11" x14ac:dyDescent="0.25">
      <c r="F56" s="58"/>
    </row>
    <row r="58" spans="1:11" x14ac:dyDescent="0.25">
      <c r="A58" s="24">
        <v>47</v>
      </c>
      <c r="B58" s="70" t="s">
        <v>142</v>
      </c>
      <c r="C58" s="70"/>
      <c r="D58" s="70"/>
      <c r="E58" s="70"/>
      <c r="F58" s="70"/>
    </row>
    <row r="59" spans="1:11" s="59" customFormat="1" x14ac:dyDescent="0.25">
      <c r="A59" s="59">
        <v>49</v>
      </c>
      <c r="B59" s="26" t="s">
        <v>52</v>
      </c>
      <c r="C59" s="2"/>
      <c r="D59" s="2" t="s">
        <v>53</v>
      </c>
      <c r="E59" s="2" t="s">
        <v>54</v>
      </c>
      <c r="F59" s="60"/>
    </row>
    <row r="60" spans="1:11" x14ac:dyDescent="0.25">
      <c r="A60" s="24">
        <v>50</v>
      </c>
      <c r="B60" s="46" t="s">
        <v>55</v>
      </c>
      <c r="C60" s="47"/>
      <c r="D60" s="5"/>
      <c r="E60" s="5" t="s">
        <v>56</v>
      </c>
      <c r="F60" s="47"/>
    </row>
    <row r="61" spans="1:11" x14ac:dyDescent="0.25">
      <c r="A61" s="24">
        <v>51</v>
      </c>
      <c r="B61" s="9" t="s">
        <v>57</v>
      </c>
      <c r="C61" s="48"/>
      <c r="D61" s="19"/>
      <c r="E61" s="19"/>
      <c r="F61" s="48"/>
    </row>
    <row r="62" spans="1:11" s="59" customFormat="1" x14ac:dyDescent="0.25">
      <c r="A62" s="59">
        <v>52</v>
      </c>
      <c r="B62" s="49" t="s">
        <v>58</v>
      </c>
      <c r="C62" s="50">
        <f>C60-C61</f>
        <v>0</v>
      </c>
      <c r="D62" s="61" t="s">
        <v>53</v>
      </c>
      <c r="E62" s="61" t="s">
        <v>59</v>
      </c>
      <c r="F62" s="50">
        <f>SUM(F60:F61)</f>
        <v>0</v>
      </c>
    </row>
    <row r="63" spans="1:11" x14ac:dyDescent="0.25">
      <c r="B63" s="53" t="s">
        <v>60</v>
      </c>
      <c r="C63" s="54"/>
      <c r="D63" s="62"/>
      <c r="E63" s="62"/>
      <c r="F63" s="54">
        <f>C62-F62</f>
        <v>0</v>
      </c>
    </row>
    <row r="65" spans="1:7" x14ac:dyDescent="0.25">
      <c r="A65" s="24">
        <v>53</v>
      </c>
      <c r="B65" s="70" t="s">
        <v>143</v>
      </c>
      <c r="C65" s="70"/>
      <c r="D65" s="70"/>
      <c r="E65" s="70"/>
      <c r="F65" s="70"/>
      <c r="G65" s="70"/>
    </row>
    <row r="66" spans="1:7" x14ac:dyDescent="0.25">
      <c r="A66" s="24">
        <v>55</v>
      </c>
      <c r="B66" s="26" t="s">
        <v>61</v>
      </c>
      <c r="C66" s="2"/>
      <c r="D66" s="2" t="s">
        <v>62</v>
      </c>
      <c r="E66" s="2"/>
      <c r="F66" s="2" t="s">
        <v>63</v>
      </c>
      <c r="G66" s="2"/>
    </row>
    <row r="67" spans="1:7" x14ac:dyDescent="0.25">
      <c r="A67" s="24">
        <v>56</v>
      </c>
      <c r="B67" s="46" t="s">
        <v>64</v>
      </c>
      <c r="C67" s="47"/>
      <c r="D67" s="5" t="s">
        <v>64</v>
      </c>
      <c r="E67" s="47"/>
      <c r="F67" s="5" t="s">
        <v>64</v>
      </c>
      <c r="G67" s="47"/>
    </row>
    <row r="68" spans="1:7" x14ac:dyDescent="0.25">
      <c r="B68" s="53" t="s">
        <v>65</v>
      </c>
      <c r="C68" s="54">
        <f>SUM(C67:C67)</f>
        <v>0</v>
      </c>
      <c r="D68" s="62" t="s">
        <v>65</v>
      </c>
      <c r="E68" s="54">
        <f>SUM(E67:E67)</f>
        <v>0</v>
      </c>
      <c r="F68" s="62" t="s">
        <v>65</v>
      </c>
      <c r="G68" s="54">
        <f>SUM(G67:G67)</f>
        <v>0</v>
      </c>
    </row>
    <row r="69" spans="1:7" x14ac:dyDescent="0.25">
      <c r="F69" s="45"/>
    </row>
    <row r="70" spans="1:7" x14ac:dyDescent="0.25">
      <c r="A70" s="24">
        <v>57</v>
      </c>
      <c r="B70" s="70" t="s">
        <v>144</v>
      </c>
      <c r="C70" s="70"/>
      <c r="D70" s="70"/>
      <c r="E70" s="70"/>
    </row>
    <row r="71" spans="1:7" s="63" customFormat="1" x14ac:dyDescent="0.25">
      <c r="A71" s="63">
        <v>59</v>
      </c>
      <c r="B71" s="29" t="s">
        <v>66</v>
      </c>
      <c r="C71" s="30"/>
      <c r="D71" s="3" t="s">
        <v>67</v>
      </c>
      <c r="E71" s="30"/>
    </row>
    <row r="72" spans="1:7" x14ac:dyDescent="0.25">
      <c r="A72" s="24">
        <v>60</v>
      </c>
      <c r="B72" s="46" t="s">
        <v>68</v>
      </c>
      <c r="C72" s="47"/>
      <c r="D72" s="5" t="s">
        <v>68</v>
      </c>
      <c r="E72" s="47"/>
    </row>
    <row r="73" spans="1:7" x14ac:dyDescent="0.25">
      <c r="A73" s="24">
        <v>61</v>
      </c>
      <c r="B73" s="9" t="s">
        <v>69</v>
      </c>
      <c r="C73" s="48"/>
      <c r="D73" s="19" t="s">
        <v>69</v>
      </c>
      <c r="E73" s="48"/>
    </row>
    <row r="74" spans="1:7" x14ac:dyDescent="0.25">
      <c r="A74" s="24">
        <v>62</v>
      </c>
      <c r="B74" s="46" t="s">
        <v>70</v>
      </c>
      <c r="C74" s="47"/>
      <c r="D74" s="5" t="s">
        <v>70</v>
      </c>
      <c r="E74" s="47"/>
    </row>
    <row r="75" spans="1:7" x14ac:dyDescent="0.25">
      <c r="A75" s="24">
        <v>63</v>
      </c>
      <c r="B75" s="9"/>
      <c r="C75" s="48"/>
      <c r="D75" s="19" t="s">
        <v>71</v>
      </c>
      <c r="E75" s="48"/>
    </row>
    <row r="76" spans="1:7" x14ac:dyDescent="0.25">
      <c r="A76" s="24">
        <v>64</v>
      </c>
      <c r="B76" s="46" t="s">
        <v>72</v>
      </c>
      <c r="C76" s="47"/>
      <c r="D76" s="5" t="s">
        <v>72</v>
      </c>
      <c r="E76" s="47"/>
    </row>
    <row r="77" spans="1:7" x14ac:dyDescent="0.25">
      <c r="A77" s="24">
        <v>65</v>
      </c>
      <c r="B77" s="9" t="s">
        <v>73</v>
      </c>
      <c r="C77" s="48"/>
      <c r="D77" s="19" t="s">
        <v>73</v>
      </c>
      <c r="E77" s="48"/>
    </row>
    <row r="78" spans="1:7" x14ac:dyDescent="0.25">
      <c r="A78" s="24">
        <v>66</v>
      </c>
      <c r="B78" s="46" t="s">
        <v>74</v>
      </c>
      <c r="C78" s="47"/>
      <c r="D78" s="5" t="s">
        <v>74</v>
      </c>
      <c r="E78" s="47"/>
    </row>
    <row r="79" spans="1:7" x14ac:dyDescent="0.25">
      <c r="A79" s="24">
        <v>67</v>
      </c>
      <c r="B79" s="9" t="s">
        <v>75</v>
      </c>
      <c r="C79" s="48"/>
      <c r="D79" s="19" t="s">
        <v>76</v>
      </c>
      <c r="E79" s="48"/>
    </row>
    <row r="80" spans="1:7" x14ac:dyDescent="0.25">
      <c r="A80" s="24">
        <v>68</v>
      </c>
      <c r="B80" s="46" t="s">
        <v>145</v>
      </c>
      <c r="C80" s="47"/>
      <c r="D80" s="5"/>
      <c r="E80" s="47"/>
    </row>
    <row r="81" spans="1:5" x14ac:dyDescent="0.25">
      <c r="A81" s="24">
        <v>69</v>
      </c>
      <c r="B81" s="9" t="s">
        <v>77</v>
      </c>
      <c r="C81" s="48"/>
      <c r="D81" s="19"/>
      <c r="E81" s="48"/>
    </row>
    <row r="82" spans="1:5" x14ac:dyDescent="0.25">
      <c r="A82" s="24">
        <v>70</v>
      </c>
      <c r="B82" s="46" t="s">
        <v>78</v>
      </c>
      <c r="C82" s="47"/>
      <c r="D82" s="5" t="s">
        <v>79</v>
      </c>
      <c r="E82" s="47"/>
    </row>
    <row r="83" spans="1:5" x14ac:dyDescent="0.25">
      <c r="A83" s="24">
        <v>71</v>
      </c>
      <c r="B83" s="9" t="s">
        <v>80</v>
      </c>
      <c r="C83" s="48"/>
      <c r="D83" s="19" t="s">
        <v>81</v>
      </c>
      <c r="E83" s="48"/>
    </row>
    <row r="84" spans="1:5" x14ac:dyDescent="0.25">
      <c r="A84" s="24">
        <v>72</v>
      </c>
      <c r="B84" s="46" t="s">
        <v>82</v>
      </c>
      <c r="C84" s="47"/>
      <c r="D84" s="5" t="s">
        <v>82</v>
      </c>
      <c r="E84" s="47"/>
    </row>
    <row r="85" spans="1:5" x14ac:dyDescent="0.25">
      <c r="A85" s="24">
        <v>73</v>
      </c>
      <c r="B85" s="9" t="s">
        <v>83</v>
      </c>
      <c r="C85" s="48"/>
      <c r="D85" s="19" t="s">
        <v>83</v>
      </c>
      <c r="E85" s="48"/>
    </row>
    <row r="86" spans="1:5" x14ac:dyDescent="0.25">
      <c r="B86" s="49" t="s">
        <v>65</v>
      </c>
      <c r="C86" s="50">
        <f>SUM(C85,C84,C83,C82,C81,C80,C79,C78,C77,C76,C74,C73,C72)</f>
        <v>0</v>
      </c>
      <c r="D86" s="61" t="s">
        <v>65</v>
      </c>
      <c r="E86" s="50">
        <f>SUM(E85,E84,E82,E79,E78,E77,E76,E75,E74,E73,E72,E83)</f>
        <v>0</v>
      </c>
    </row>
    <row r="87" spans="1:5" x14ac:dyDescent="0.25">
      <c r="B87" s="53" t="s">
        <v>84</v>
      </c>
      <c r="C87" s="62" t="str">
        <f>IF(C86&lt;&gt;E86,"Achado","")</f>
        <v/>
      </c>
      <c r="D87" s="62" t="s">
        <v>85</v>
      </c>
      <c r="E87" s="54">
        <f>C86-E86</f>
        <v>0</v>
      </c>
    </row>
    <row r="89" spans="1:5" x14ac:dyDescent="0.25">
      <c r="A89" s="24">
        <v>74</v>
      </c>
      <c r="B89" s="73" t="s">
        <v>146</v>
      </c>
      <c r="C89" s="73"/>
    </row>
    <row r="90" spans="1:5" s="64" customFormat="1" x14ac:dyDescent="0.25">
      <c r="A90" s="64">
        <v>75</v>
      </c>
      <c r="B90" s="29" t="s">
        <v>0</v>
      </c>
      <c r="C90" s="3" t="s">
        <v>1</v>
      </c>
    </row>
    <row r="91" spans="1:5" x14ac:dyDescent="0.25">
      <c r="A91" s="24">
        <v>76</v>
      </c>
      <c r="B91" s="46" t="s">
        <v>86</v>
      </c>
      <c r="C91" s="47"/>
    </row>
    <row r="92" spans="1:5" x14ac:dyDescent="0.25">
      <c r="A92" s="24">
        <v>77</v>
      </c>
      <c r="B92" s="9" t="s">
        <v>87</v>
      </c>
      <c r="C92" s="48"/>
    </row>
    <row r="93" spans="1:5" ht="27" x14ac:dyDescent="0.25">
      <c r="A93" s="24">
        <v>78</v>
      </c>
      <c r="B93" s="46" t="s">
        <v>88</v>
      </c>
      <c r="C93" s="47"/>
    </row>
    <row r="94" spans="1:5" ht="27" x14ac:dyDescent="0.25">
      <c r="A94" s="24">
        <v>79</v>
      </c>
      <c r="B94" s="9" t="s">
        <v>89</v>
      </c>
      <c r="C94" s="48"/>
    </row>
    <row r="95" spans="1:5" x14ac:dyDescent="0.25">
      <c r="A95" s="24">
        <v>80</v>
      </c>
      <c r="B95" s="46" t="s">
        <v>90</v>
      </c>
      <c r="C95" s="47"/>
    </row>
    <row r="96" spans="1:5" x14ac:dyDescent="0.25">
      <c r="A96" s="24">
        <v>81</v>
      </c>
      <c r="B96" s="51" t="s">
        <v>7</v>
      </c>
      <c r="C96" s="52">
        <f>C91-C92</f>
        <v>0</v>
      </c>
    </row>
    <row r="97" spans="1:8" x14ac:dyDescent="0.25">
      <c r="A97" s="24">
        <v>82</v>
      </c>
      <c r="B97" s="49" t="s">
        <v>8</v>
      </c>
      <c r="C97" s="50">
        <f>C93-C94-C95</f>
        <v>0</v>
      </c>
    </row>
    <row r="98" spans="1:8" x14ac:dyDescent="0.25">
      <c r="A98" s="24">
        <v>83</v>
      </c>
      <c r="B98" s="9" t="s">
        <v>9</v>
      </c>
      <c r="C98" s="48">
        <f>C96+C97</f>
        <v>0</v>
      </c>
    </row>
    <row r="99" spans="1:8" x14ac:dyDescent="0.25">
      <c r="A99" s="24">
        <v>84</v>
      </c>
      <c r="B99" s="46" t="s">
        <v>91</v>
      </c>
      <c r="C99" s="47"/>
    </row>
    <row r="100" spans="1:8" x14ac:dyDescent="0.25">
      <c r="A100" s="24">
        <v>85</v>
      </c>
      <c r="B100" s="9" t="s">
        <v>92</v>
      </c>
      <c r="C100" s="48">
        <f>DSUM([1]!BD_BALANCETE[#All],"SALDO_ATUAL",D101:H102)-DSUM([1]!BD_ENCERRAMENTO_ANO1[#All],"SALDO_ATUAL",D101:H102)</f>
        <v>17316144.98</v>
      </c>
    </row>
    <row r="101" spans="1:8" ht="15" hidden="1" customHeight="1" outlineLevel="1" x14ac:dyDescent="0.25">
      <c r="B101" s="46"/>
      <c r="C101" s="47"/>
      <c r="D101" s="24" t="s">
        <v>10</v>
      </c>
      <c r="E101" s="24" t="s">
        <v>11</v>
      </c>
      <c r="F101" s="24" t="s">
        <v>12</v>
      </c>
      <c r="G101" s="24" t="s">
        <v>13</v>
      </c>
      <c r="H101" s="24" t="s">
        <v>14</v>
      </c>
    </row>
    <row r="102" spans="1:8" ht="15" hidden="1" customHeight="1" outlineLevel="1" x14ac:dyDescent="0.25">
      <c r="B102" s="9"/>
      <c r="C102" s="48"/>
      <c r="D102" s="24" t="str">
        <f>IF('[1]Balan. Patrimonial'!$J$2="CONSOLIDADO","&lt;&gt;TUDO",'[1]Balan. Patrimonial'!$J$2)</f>
        <v>&lt;&gt;TUDO</v>
      </c>
      <c r="E102" s="24" t="s">
        <v>15</v>
      </c>
    </row>
    <row r="103" spans="1:8" collapsed="1" x14ac:dyDescent="0.25">
      <c r="A103" s="24">
        <v>86</v>
      </c>
      <c r="B103" s="49" t="s">
        <v>93</v>
      </c>
      <c r="C103" s="50">
        <f>C98-C99-C100</f>
        <v>-17316144.98</v>
      </c>
    </row>
    <row r="104" spans="1:8" x14ac:dyDescent="0.25">
      <c r="A104" s="24">
        <v>87</v>
      </c>
      <c r="B104" s="9" t="s">
        <v>94</v>
      </c>
      <c r="C104" s="48"/>
    </row>
    <row r="105" spans="1:8" x14ac:dyDescent="0.25">
      <c r="A105" s="24">
        <v>88</v>
      </c>
      <c r="B105" s="46" t="s">
        <v>95</v>
      </c>
      <c r="C105" s="47"/>
    </row>
    <row r="106" spans="1:8" x14ac:dyDescent="0.25">
      <c r="A106" s="24">
        <v>89</v>
      </c>
      <c r="B106" s="51" t="s">
        <v>96</v>
      </c>
      <c r="C106" s="52">
        <f>C104-C105</f>
        <v>0</v>
      </c>
    </row>
    <row r="107" spans="1:8" x14ac:dyDescent="0.25">
      <c r="A107" s="24">
        <v>90</v>
      </c>
      <c r="B107" s="46" t="s">
        <v>97</v>
      </c>
      <c r="C107" s="47"/>
    </row>
    <row r="108" spans="1:8" x14ac:dyDescent="0.25">
      <c r="A108" s="24">
        <v>91</v>
      </c>
      <c r="B108" s="9" t="s">
        <v>98</v>
      </c>
      <c r="C108" s="48"/>
    </row>
    <row r="109" spans="1:8" x14ac:dyDescent="0.25">
      <c r="A109" s="24">
        <v>92</v>
      </c>
      <c r="B109" s="57" t="s">
        <v>99</v>
      </c>
      <c r="C109" s="13">
        <f>C107-C108</f>
        <v>0</v>
      </c>
    </row>
    <row r="112" spans="1:8" x14ac:dyDescent="0.25">
      <c r="A112" s="24">
        <v>93</v>
      </c>
      <c r="B112" s="70" t="s">
        <v>147</v>
      </c>
      <c r="C112" s="70"/>
      <c r="D112" s="70"/>
      <c r="E112" s="70"/>
    </row>
    <row r="113" spans="1:7" x14ac:dyDescent="0.25">
      <c r="A113" s="24">
        <v>95</v>
      </c>
      <c r="B113" s="3" t="s">
        <v>66</v>
      </c>
      <c r="C113" s="30"/>
      <c r="D113" s="3" t="s">
        <v>100</v>
      </c>
      <c r="E113" s="30"/>
    </row>
    <row r="114" spans="1:7" x14ac:dyDescent="0.25">
      <c r="A114" s="24">
        <v>96</v>
      </c>
      <c r="B114" s="5" t="s">
        <v>101</v>
      </c>
      <c r="C114" s="47"/>
      <c r="D114" s="5" t="s">
        <v>102</v>
      </c>
      <c r="E114" s="47"/>
    </row>
    <row r="115" spans="1:7" x14ac:dyDescent="0.25">
      <c r="A115" s="24">
        <v>97</v>
      </c>
      <c r="B115" s="19" t="s">
        <v>103</v>
      </c>
      <c r="C115" s="48"/>
      <c r="D115" s="19" t="s">
        <v>104</v>
      </c>
      <c r="E115" s="48"/>
    </row>
    <row r="116" spans="1:7" x14ac:dyDescent="0.25">
      <c r="B116" s="61" t="s">
        <v>65</v>
      </c>
      <c r="C116" s="50">
        <f>SUM(C115,C114)</f>
        <v>0</v>
      </c>
      <c r="D116" s="61" t="s">
        <v>65</v>
      </c>
      <c r="E116" s="50">
        <f>SUM(E115,E114)</f>
        <v>0</v>
      </c>
    </row>
    <row r="117" spans="1:7" x14ac:dyDescent="0.25">
      <c r="B117" s="65"/>
      <c r="C117" s="66"/>
      <c r="D117" s="62" t="s">
        <v>85</v>
      </c>
      <c r="E117" s="54">
        <f>C116-E116</f>
        <v>0</v>
      </c>
    </row>
    <row r="119" spans="1:7" x14ac:dyDescent="0.25">
      <c r="A119" s="24">
        <v>98</v>
      </c>
      <c r="B119" s="70" t="s">
        <v>148</v>
      </c>
      <c r="C119" s="70"/>
      <c r="D119" s="70"/>
      <c r="E119" s="70"/>
    </row>
    <row r="120" spans="1:7" x14ac:dyDescent="0.25">
      <c r="A120" s="24">
        <v>99</v>
      </c>
      <c r="B120" s="67" t="s">
        <v>149</v>
      </c>
      <c r="C120" s="68"/>
      <c r="D120" s="67" t="s">
        <v>150</v>
      </c>
      <c r="E120" s="68"/>
    </row>
    <row r="121" spans="1:7" x14ac:dyDescent="0.25">
      <c r="A121" s="24">
        <v>100</v>
      </c>
      <c r="B121" s="5"/>
      <c r="C121" s="47"/>
      <c r="D121" s="5" t="s">
        <v>151</v>
      </c>
      <c r="E121" s="47"/>
    </row>
    <row r="122" spans="1:7" x14ac:dyDescent="0.25">
      <c r="A122" s="24">
        <v>101</v>
      </c>
      <c r="B122" s="7" t="s">
        <v>65</v>
      </c>
      <c r="C122" s="52">
        <f>SUM(C120)</f>
        <v>0</v>
      </c>
      <c r="D122" s="7"/>
      <c r="E122" s="52">
        <f>SUM(E121,E120)</f>
        <v>0</v>
      </c>
    </row>
    <row r="123" spans="1:7" s="59" customFormat="1" x14ac:dyDescent="0.25">
      <c r="A123" s="59">
        <v>102</v>
      </c>
      <c r="B123" s="11"/>
      <c r="C123" s="11" t="s">
        <v>115</v>
      </c>
      <c r="D123" s="13">
        <f>C122-E122</f>
        <v>0</v>
      </c>
      <c r="E123" s="13"/>
    </row>
    <row r="125" spans="1:7" x14ac:dyDescent="0.25">
      <c r="B125" s="70" t="s">
        <v>105</v>
      </c>
      <c r="C125" s="70"/>
      <c r="D125" s="70"/>
      <c r="E125" s="70"/>
      <c r="F125" s="1"/>
    </row>
    <row r="126" spans="1:7" x14ac:dyDescent="0.25">
      <c r="B126" s="2" t="s">
        <v>106</v>
      </c>
      <c r="C126" s="3" t="s">
        <v>107</v>
      </c>
      <c r="D126" s="3" t="s">
        <v>108</v>
      </c>
      <c r="E126" s="3" t="s">
        <v>109</v>
      </c>
      <c r="F126" s="4"/>
    </row>
    <row r="127" spans="1:7" x14ac:dyDescent="0.25">
      <c r="B127" s="5" t="s">
        <v>66</v>
      </c>
      <c r="C127" s="6"/>
      <c r="D127" s="6"/>
      <c r="E127" s="6"/>
      <c r="F127" s="6"/>
      <c r="G127" s="45"/>
    </row>
    <row r="128" spans="1:7" x14ac:dyDescent="0.25">
      <c r="B128" s="7" t="s">
        <v>106</v>
      </c>
      <c r="C128" s="4" t="s">
        <v>110</v>
      </c>
      <c r="D128" s="8" t="s">
        <v>106</v>
      </c>
      <c r="E128" s="4" t="s">
        <v>111</v>
      </c>
      <c r="F128" s="4" t="s">
        <v>112</v>
      </c>
    </row>
    <row r="129" spans="2:6" x14ac:dyDescent="0.25">
      <c r="B129" s="5" t="s">
        <v>100</v>
      </c>
      <c r="C129" s="6"/>
      <c r="D129" s="5" t="s">
        <v>100</v>
      </c>
      <c r="E129" s="6"/>
      <c r="F129" s="6">
        <f>E129+C129</f>
        <v>0</v>
      </c>
    </row>
    <row r="130" spans="2:6" ht="27" x14ac:dyDescent="0.25">
      <c r="B130" s="9" t="s">
        <v>113</v>
      </c>
      <c r="C130" s="10">
        <f>C127-D127</f>
        <v>0</v>
      </c>
      <c r="D130" s="9" t="s">
        <v>114</v>
      </c>
      <c r="E130" s="10">
        <f>D127-E127</f>
        <v>0</v>
      </c>
      <c r="F130" s="10">
        <f>E130+C130</f>
        <v>0</v>
      </c>
    </row>
    <row r="131" spans="2:6" x14ac:dyDescent="0.25">
      <c r="B131" s="11" t="s">
        <v>115</v>
      </c>
      <c r="C131" s="12">
        <f>C129-C130</f>
        <v>0</v>
      </c>
      <c r="D131" s="11" t="s">
        <v>115</v>
      </c>
      <c r="E131" s="12">
        <f>E129-E130</f>
        <v>0</v>
      </c>
      <c r="F131" s="13">
        <f>F129-F130</f>
        <v>0</v>
      </c>
    </row>
    <row r="132" spans="2:6" x14ac:dyDescent="0.2">
      <c r="B132" s="14"/>
      <c r="C132" s="15"/>
      <c r="D132" s="16"/>
      <c r="E132" s="17"/>
      <c r="F132" s="17"/>
    </row>
    <row r="133" spans="2:6" x14ac:dyDescent="0.2">
      <c r="B133" s="70" t="s">
        <v>116</v>
      </c>
      <c r="C133" s="70"/>
      <c r="D133" s="70"/>
      <c r="E133" s="70"/>
      <c r="F133" s="16"/>
    </row>
    <row r="134" spans="2:6" x14ac:dyDescent="0.2">
      <c r="B134" s="2" t="s">
        <v>117</v>
      </c>
      <c r="C134" s="3" t="s">
        <v>118</v>
      </c>
      <c r="D134" s="3" t="s">
        <v>119</v>
      </c>
      <c r="E134" s="3" t="s">
        <v>115</v>
      </c>
      <c r="F134" s="16"/>
    </row>
    <row r="135" spans="2:6" x14ac:dyDescent="0.25">
      <c r="B135" s="5" t="s">
        <v>120</v>
      </c>
      <c r="C135" s="6"/>
      <c r="D135" s="6"/>
      <c r="E135" s="18">
        <f>C135-D135</f>
        <v>0</v>
      </c>
      <c r="F135" s="14"/>
    </row>
    <row r="136" spans="2:6" x14ac:dyDescent="0.25">
      <c r="B136" s="19" t="s">
        <v>121</v>
      </c>
      <c r="C136" s="10"/>
      <c r="D136" s="10"/>
      <c r="E136" s="20">
        <f>C136-D136</f>
        <v>0</v>
      </c>
      <c r="F136" s="14"/>
    </row>
    <row r="137" spans="2:6" x14ac:dyDescent="0.25">
      <c r="B137" s="21" t="s">
        <v>65</v>
      </c>
      <c r="C137" s="22">
        <f>C135+C136</f>
        <v>0</v>
      </c>
      <c r="D137" s="22">
        <f>D135+D136</f>
        <v>0</v>
      </c>
      <c r="E137" s="13">
        <f t="shared" ref="E137" si="0">E135-E136</f>
        <v>0</v>
      </c>
      <c r="F137" s="14"/>
    </row>
    <row r="138" spans="2:6" x14ac:dyDescent="0.25">
      <c r="B138" s="14"/>
      <c r="C138" s="23"/>
      <c r="D138" s="23"/>
      <c r="E138" s="23"/>
      <c r="F138" s="14"/>
    </row>
    <row r="139" spans="2:6" x14ac:dyDescent="0.25">
      <c r="B139" s="24"/>
    </row>
    <row r="140" spans="2:6" x14ac:dyDescent="0.25">
      <c r="B140" s="70" t="s">
        <v>122</v>
      </c>
      <c r="C140" s="70"/>
      <c r="D140" s="70"/>
      <c r="E140" s="70"/>
      <c r="F140" s="1"/>
    </row>
    <row r="141" spans="2:6" x14ac:dyDescent="0.25">
      <c r="B141" s="71" t="s">
        <v>123</v>
      </c>
      <c r="C141" s="71"/>
      <c r="D141" s="71"/>
      <c r="E141" s="71"/>
      <c r="F141" s="4" t="s">
        <v>115</v>
      </c>
    </row>
    <row r="142" spans="2:6" x14ac:dyDescent="0.25">
      <c r="B142" s="5" t="s">
        <v>124</v>
      </c>
      <c r="C142" s="6"/>
      <c r="D142" s="5" t="s">
        <v>125</v>
      </c>
      <c r="E142" s="6"/>
      <c r="F142" s="6"/>
    </row>
    <row r="143" spans="2:6" x14ac:dyDescent="0.25">
      <c r="B143" s="19" t="s">
        <v>126</v>
      </c>
      <c r="C143" s="10"/>
      <c r="D143" s="19" t="s">
        <v>127</v>
      </c>
      <c r="E143" s="10"/>
      <c r="F143" s="10"/>
    </row>
    <row r="144" spans="2:6" x14ac:dyDescent="0.25">
      <c r="B144" s="5" t="s">
        <v>128</v>
      </c>
      <c r="C144" s="6">
        <f>C142+C143</f>
        <v>0</v>
      </c>
      <c r="D144" s="5" t="s">
        <v>129</v>
      </c>
      <c r="E144" s="6">
        <f>E142-E143</f>
        <v>0</v>
      </c>
      <c r="F144" s="6"/>
    </row>
    <row r="145" spans="2:6" x14ac:dyDescent="0.25">
      <c r="B145" s="19" t="s">
        <v>125</v>
      </c>
      <c r="C145" s="10"/>
      <c r="D145" s="19"/>
      <c r="E145" s="10"/>
      <c r="F145" s="10"/>
    </row>
    <row r="146" spans="2:6" x14ac:dyDescent="0.25">
      <c r="B146" s="5" t="s">
        <v>130</v>
      </c>
      <c r="C146" s="6"/>
      <c r="D146" s="5" t="s">
        <v>131</v>
      </c>
      <c r="E146" s="6"/>
      <c r="F146" s="6"/>
    </row>
    <row r="147" spans="2:6" x14ac:dyDescent="0.25">
      <c r="B147" s="7" t="s">
        <v>132</v>
      </c>
      <c r="C147" s="20">
        <f>C144-C145-C146</f>
        <v>0</v>
      </c>
      <c r="D147" s="7" t="s">
        <v>132</v>
      </c>
      <c r="E147" s="20">
        <f>E144-E146</f>
        <v>0</v>
      </c>
      <c r="F147" s="20">
        <f>C147+E147</f>
        <v>0</v>
      </c>
    </row>
    <row r="148" spans="2:6" x14ac:dyDescent="0.25">
      <c r="B148" s="72" t="s">
        <v>133</v>
      </c>
      <c r="C148" s="72"/>
      <c r="D148" s="72"/>
      <c r="E148" s="72"/>
      <c r="F148" s="6"/>
    </row>
    <row r="149" spans="2:6" ht="27" x14ac:dyDescent="0.25">
      <c r="B149" s="19" t="s">
        <v>134</v>
      </c>
      <c r="C149" s="10"/>
      <c r="D149" s="9" t="s">
        <v>135</v>
      </c>
      <c r="E149" s="10"/>
      <c r="F149" s="10"/>
    </row>
    <row r="150" spans="2:6" x14ac:dyDescent="0.25">
      <c r="B150" s="11" t="s">
        <v>115</v>
      </c>
      <c r="C150" s="13">
        <f>C143-C149</f>
        <v>0</v>
      </c>
      <c r="D150" s="11" t="s">
        <v>115</v>
      </c>
      <c r="E150" s="13">
        <f>E143-E149</f>
        <v>0</v>
      </c>
      <c r="F150" s="13"/>
    </row>
    <row r="151" spans="2:6" x14ac:dyDescent="0.25">
      <c r="B151" s="24"/>
    </row>
    <row r="152" spans="2:6" x14ac:dyDescent="0.25">
      <c r="C152" s="25"/>
      <c r="D152" s="25"/>
      <c r="E152" s="25"/>
      <c r="F152" s="25"/>
    </row>
    <row r="153" spans="2:6" ht="12.75" customHeight="1" x14ac:dyDescent="0.25">
      <c r="B153" s="73" t="s">
        <v>136</v>
      </c>
      <c r="C153" s="73"/>
      <c r="D153" s="73"/>
      <c r="E153" s="73"/>
      <c r="F153" s="1"/>
    </row>
    <row r="154" spans="2:6" x14ac:dyDescent="0.25">
      <c r="B154" s="26" t="s">
        <v>123</v>
      </c>
      <c r="C154" s="26"/>
      <c r="D154" s="26" t="s">
        <v>133</v>
      </c>
      <c r="E154" s="26"/>
      <c r="F154" s="4" t="s">
        <v>115</v>
      </c>
    </row>
    <row r="155" spans="2:6" ht="27" x14ac:dyDescent="0.25">
      <c r="B155" s="27" t="s">
        <v>137</v>
      </c>
      <c r="C155" s="28"/>
      <c r="D155" s="27" t="s">
        <v>138</v>
      </c>
      <c r="E155" s="28"/>
      <c r="F155" s="13">
        <f>C155-E155</f>
        <v>0</v>
      </c>
    </row>
    <row r="158" spans="2:6" ht="27" customHeight="1" x14ac:dyDescent="0.25">
      <c r="B158" s="69"/>
      <c r="C158" s="69"/>
      <c r="D158" s="69"/>
      <c r="E158" s="69"/>
      <c r="F158" s="69"/>
    </row>
  </sheetData>
  <mergeCells count="15">
    <mergeCell ref="B141:E141"/>
    <mergeCell ref="B148:E148"/>
    <mergeCell ref="B153:E153"/>
    <mergeCell ref="B89:C89"/>
    <mergeCell ref="B112:E112"/>
    <mergeCell ref="B119:E119"/>
    <mergeCell ref="B125:E125"/>
    <mergeCell ref="B133:E133"/>
    <mergeCell ref="B140:E140"/>
    <mergeCell ref="B70:E70"/>
    <mergeCell ref="B1:C1"/>
    <mergeCell ref="B19:C19"/>
    <mergeCell ref="B33:C33"/>
    <mergeCell ref="B58:F58"/>
    <mergeCell ref="B65:G65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2" max="12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TESTE DE CONSISTÊNCIA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 Lane de Assunção</dc:creator>
  <cp:lastModifiedBy>Jully Helena Bandeira e Silva Matos</cp:lastModifiedBy>
  <dcterms:created xsi:type="dcterms:W3CDTF">2024-09-19T14:42:39Z</dcterms:created>
  <dcterms:modified xsi:type="dcterms:W3CDTF">2025-02-05T16:17:31Z</dcterms:modified>
</cp:coreProperties>
</file>